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2176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<sst xmlns="http://schemas.openxmlformats.org/spreadsheetml/2006/main" count="265" uniqueCount="158">
  <si>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</si>
  <si>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</si>
  <si>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</si>
  <si>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</si>
  <si>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</si>
  <si>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</si>
  <si>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</si>
  <si>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</si>
  <si>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</si>
  <si>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</si>
  <si>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</si>
  <si>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</si>
  <si>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</si>
  <si>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</si>
  <si>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</si>
  <si>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</si>
  <si>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</si>
  <si>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</si>
  <si>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</si>
  <si>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</si>
  <si>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</si>
  <si>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</si>
  <si>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</si>
  <si>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</si>
  <si>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</si>
  <si>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</si>
  <si>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</si>
  <si>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</si>
  <si>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</si>
  <si>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</si>
  <si>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</si>
  <si>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</si>
  <si>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</si>
  <si>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</si>
  <si>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</si>
  <si>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</si>
  <si>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</si>
  <si>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</si>
  <si>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</si>
  <si>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</si>
  <si>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</si>
  <si>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</si>
  <si>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</si>
  <si>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</si>
  <si>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</si>
  <si>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</si>
  <si>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</si>
  <si>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</si>
  <si>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</si>
  <si>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</si>
  <si>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</si>
  <si>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</si>
  <si>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</si>
  <si>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</si>
  <si>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</si>
  <si>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</si>
  <si>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</si>
  <si>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</si>
  <si>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</si>
  <si>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</si>
  <si>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</si>
  <si>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</si>
  <si>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</si>
  <si>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</si>
  <si>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</si>
  <si>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</si>
  <si>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</si>
  <si>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</si>
  <si>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</si>
  <si>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</si>
  <si>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</si>
  <si>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</si>
  <si>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</si>
  <si>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</si>
  <si>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</si>
  <si>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</si>
  <si>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</si>
  <si>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</si>
  <si>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</si>
  <si>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</si>
  <si>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</si>
  <si>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</si>
  <si>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</si>
  <si>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</si>
  <si>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</si>
  <si>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</si>
  <si>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</si>
  <si>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</si>
  <si>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</si>
  <si>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</si>
  <si>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</si>
  <si>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</si>
  <si>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</si>
  <si>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</si>
  <si>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</si>
  <si>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</si>
  <si>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</si>
  <si>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</si>
  <si>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</si>
  <si>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</si>
  <si>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</si>
  <si>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</si>
  <si>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</si>
  <si>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</si>
  <si>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</si>
  <si>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</si>
  <si>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</si>
  <si>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</si>
  <si>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</si>
  <si>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</si>
  <si>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</si>
  <si>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</si>
  <si>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</si>
  <si>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</si>
  <si>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</si>
  <si>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</si>
  <si>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</si>
  <si>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</si>
  <si>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</si>
  <si>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</si>
  <si>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</si>
  <si>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</si>
  <si>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</si>
  <si>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</si>
  <si>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</si>
  <si>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</si>
  <si>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</si>
  <si>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</si>
  <si>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</si>
  <si>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</si>
  <si>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</si>
  <si>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</si>
  <si>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</si>
  <si>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</si>
  <si>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</si>
  <si>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FORT SAN PEDRO</t>
  </si>
  <si>
    <t>1-D</t>
  </si>
  <si>
    <t>Maria Janel S. Obnimaga-Miral</t>
  </si>
  <si>
    <t>BIG Hotel, Mandaue City</t>
  </si>
  <si>
    <t>X</t>
  </si>
  <si>
    <t>Philip Estocada</t>
  </si>
  <si>
    <t xml:space="preserve">Gamaliela R. Paradero </t>
  </si>
  <si>
    <t>Poblacion, Naga, Cebu</t>
  </si>
  <si>
    <t>Calbayog City, Samar</t>
  </si>
  <si>
    <t>ANCE Daycare Center, Cebu City</t>
  </si>
  <si>
    <t>MQHM Home of Love, Tuburan</t>
  </si>
  <si>
    <t>Nourishment and Educational Program</t>
  </si>
  <si>
    <t>Golden Prince Hotel, Cebu City</t>
  </si>
  <si>
    <t>Grants Management Seminar</t>
  </si>
  <si>
    <t>One Rotary, One District: Mangrove Planting and Coastal Clean-up</t>
  </si>
  <si>
    <t>Naga, Cebu residents</t>
  </si>
  <si>
    <t>MQHM Home of Love</t>
  </si>
  <si>
    <t>Women victims of human trafficking and their children</t>
  </si>
  <si>
    <t>ANCE Daycare Center children</t>
  </si>
  <si>
    <t>Handumanan</t>
  </si>
  <si>
    <t>Calbayog, Samar amputees</t>
  </si>
  <si>
    <t>Ang Tay Golf &amp; Country Club, Dumaguete</t>
  </si>
  <si>
    <t>SEAMLESS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</si>
</sst>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5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5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25" zoomScaleNormal="200" zoomScalePageLayoutView="200" workbookViewId="0">
      <selection activeCell="N27" sqref="N27:O27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141</v>
      </c>
      <c r="J6" s="78"/>
      <c r="K6" s="78"/>
      <c r="L6" s="78"/>
      <c r="M6" s="78"/>
      <c r="N6" s="78" t="s">
        <v>137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43723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43720</v>
      </c>
      <c r="C11" s="152"/>
      <c r="D11" s="112">
        <v>12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138</v>
      </c>
    </row>
    <row r="12" spans="1:16" s="36" customFormat="1" ht="12" customHeight="1" thickTop="1" thickBot="1">
      <c r="A12" s="178"/>
      <c r="B12" s="153">
        <v>43727</v>
      </c>
      <c r="C12" s="154"/>
      <c r="D12" s="102">
        <v>9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138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5"/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43715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5" t="s">
        <v>147</v>
      </c>
    </row>
    <row r="20" spans="1:16" s="36" customFormat="1" ht="12" customHeight="1" thickTop="1" thickBot="1">
      <c r="A20" s="178"/>
      <c r="B20" s="153">
        <v>43723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14</v>
      </c>
      <c r="M20" s="63"/>
      <c r="N20" s="62"/>
      <c r="O20" s="173"/>
      <c r="P20" s="45" t="s">
        <v>142</v>
      </c>
    </row>
    <row r="21" spans="1:16" s="36" customFormat="1" ht="12" customHeight="1" thickTop="1" thickBot="1">
      <c r="A21" s="178"/>
      <c r="B21" s="153">
        <v>43726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6</v>
      </c>
      <c r="M21" s="63"/>
      <c r="N21" s="62"/>
      <c r="O21" s="173"/>
      <c r="P21" s="45" t="s">
        <v>145</v>
      </c>
    </row>
    <row r="22" spans="1:16" s="36" customFormat="1" ht="12" customHeight="1" thickTop="1" thickBot="1">
      <c r="A22" s="178"/>
      <c r="B22" s="153">
        <v>43729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</v>
      </c>
      <c r="M22" s="63"/>
      <c r="N22" s="62"/>
      <c r="O22" s="173"/>
      <c r="P22" s="45" t="s">
        <v>156</v>
      </c>
    </row>
    <row r="23" spans="1:16" s="36" customFormat="1" ht="12" customHeight="1" thickTop="1" thickBot="1">
      <c r="A23" s="178"/>
      <c r="B23" s="153">
        <v>43734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5</v>
      </c>
      <c r="M23" s="63"/>
      <c r="N23" s="62"/>
      <c r="O23" s="173"/>
      <c r="P23" s="45" t="s">
        <v>143</v>
      </c>
    </row>
    <row r="24" spans="1:16" s="36" customFormat="1" ht="12" customHeight="1" thickTop="1" thickBot="1">
      <c r="A24" s="178"/>
      <c r="B24" s="153">
        <v>43734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10</v>
      </c>
      <c r="M24" s="63"/>
      <c r="N24" s="62"/>
      <c r="O24" s="173"/>
      <c r="P24" s="45" t="s">
        <v>144</v>
      </c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28</v>
      </c>
      <c r="J31" s="156" t="s">
        <v>7</v>
      </c>
      <c r="K31" s="157"/>
      <c r="L31" s="157"/>
      <c r="M31" s="157"/>
      <c r="N31" s="157"/>
      <c r="O31" s="157"/>
      <c r="P31" s="3">
        <v>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28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4" t="s">
        <v>11</v>
      </c>
      <c r="B36" s="195"/>
      <c r="C36" s="195"/>
      <c r="D36" s="195"/>
      <c r="E36" s="195"/>
      <c r="F36" s="195"/>
      <c r="G36" s="196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1"/>
      <c r="C38" s="192"/>
      <c r="D38" s="192"/>
      <c r="E38" s="192"/>
      <c r="F38" s="192"/>
      <c r="G38" s="193"/>
      <c r="H38" s="118"/>
      <c r="I38" s="118"/>
      <c r="J38" s="118"/>
      <c r="K38" s="118"/>
      <c r="L38" s="118"/>
      <c r="M38" s="118"/>
      <c r="N38" s="118"/>
      <c r="O38" s="118"/>
      <c r="P38" s="119"/>
    </row>
    <row r="39" spans="1:16" s="39" customFormat="1" ht="12.75" customHeight="1">
      <c r="A39" s="40">
        <v>3</v>
      </c>
      <c r="B39" s="197"/>
      <c r="C39" s="198"/>
      <c r="D39" s="198"/>
      <c r="E39" s="198"/>
      <c r="F39" s="198"/>
      <c r="G39" s="199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7"/>
      <c r="C40" s="198"/>
      <c r="D40" s="198"/>
      <c r="E40" s="198"/>
      <c r="F40" s="198"/>
      <c r="G40" s="199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Maria Janel S. Obnimaga-Miral</v>
      </c>
      <c r="B52" s="142"/>
      <c r="C52" s="143"/>
      <c r="D52" s="143"/>
      <c r="E52" s="143"/>
      <c r="F52" s="143"/>
      <c r="G52" s="143" t="str">
        <f>I6</f>
        <v xml:space="preserve">Gamaliela R. Paradero 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25" zoomScaleNormal="200" zoomScalePageLayoutView="200" workbookViewId="0">
      <selection activeCell="Q31" sqref="Q31"/>
    </sheetView>
  </sheetViews>
  <sheetFormatPr baseColWidth="10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9" customHeight="1" thickBot="1">
      <c r="A3" s="254" t="str">
        <f>'Summary of Activities'!A6</f>
        <v>CEBU FORT SAN PEDRO</v>
      </c>
      <c r="B3" s="254"/>
      <c r="C3" s="254"/>
      <c r="D3" s="254"/>
      <c r="E3" s="254"/>
      <c r="F3" s="254" t="str">
        <f>'Summary of Activities'!I6</f>
        <v xml:space="preserve">Gamaliela R. Paradero </v>
      </c>
      <c r="G3" s="254"/>
      <c r="H3" s="254"/>
      <c r="I3" s="254"/>
      <c r="J3" s="254"/>
      <c r="K3" s="254"/>
      <c r="L3" s="254" t="str">
        <f>'Summary of Activities'!N6</f>
        <v>Maria Janel S. Obnimaga-Miral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43709</v>
      </c>
      <c r="U3" s="254"/>
      <c r="V3" s="254"/>
      <c r="W3" s="280">
        <f>'Summary of Activities'!O8</f>
        <v>43723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>
        <f>'Summary of Activities'!B19</f>
        <v>43715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139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/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>
        <f>'Summary of Activities'!B20</f>
        <v>43723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139</v>
      </c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/>
      <c r="G11" s="49"/>
      <c r="H11" s="52"/>
      <c r="I11" s="48">
        <v>100</v>
      </c>
      <c r="J11" s="49">
        <v>8</v>
      </c>
      <c r="K11" s="50">
        <v>5000</v>
      </c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 t="s">
        <v>149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150</v>
      </c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>
        <f>'Summary of Activities'!B21</f>
        <v>43726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139</v>
      </c>
      <c r="V15" s="203" t="s">
        <v>52</v>
      </c>
      <c r="W15" s="203"/>
      <c r="X15" s="204"/>
    </row>
    <row r="16" spans="1:24" s="7" customFormat="1" ht="13" thickBot="1">
      <c r="A16" s="220"/>
      <c r="B16" s="223"/>
      <c r="C16" s="48"/>
      <c r="D16" s="49"/>
      <c r="E16" s="50"/>
      <c r="F16" s="51"/>
      <c r="G16" s="49"/>
      <c r="H16" s="52"/>
      <c r="I16" s="48">
        <v>24</v>
      </c>
      <c r="J16" s="49">
        <v>8</v>
      </c>
      <c r="K16" s="50">
        <v>3000</v>
      </c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 t="s">
        <v>151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>
        <f>'Summary of Activities'!B22</f>
        <v>43729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 t="s">
        <v>139</v>
      </c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 t="s">
        <v>157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>
        <f>'Summary of Activities'!B23</f>
        <v>43734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 t="s">
        <v>139</v>
      </c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>
        <v>30</v>
      </c>
      <c r="J26" s="49">
        <v>6</v>
      </c>
      <c r="K26" s="50">
        <v>10000</v>
      </c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 t="s">
        <v>154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155</v>
      </c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>
        <f>'Summary of Activities'!B24</f>
        <v>43734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 t="s">
        <v>139</v>
      </c>
      <c r="V30" s="203" t="s">
        <v>52</v>
      </c>
      <c r="W30" s="203"/>
      <c r="X30" s="204"/>
    </row>
    <row r="31" spans="1:24" s="7" customFormat="1" ht="13" thickBot="1">
      <c r="A31" s="220"/>
      <c r="B31" s="223"/>
      <c r="C31" s="48">
        <v>100</v>
      </c>
      <c r="D31" s="49">
        <v>6</v>
      </c>
      <c r="E31" s="50">
        <v>10000</v>
      </c>
      <c r="F31" s="51">
        <v>100</v>
      </c>
      <c r="G31" s="49">
        <v>6</v>
      </c>
      <c r="H31" s="52">
        <v>10000</v>
      </c>
      <c r="I31" s="48">
        <v>100</v>
      </c>
      <c r="J31" s="49">
        <v>6</v>
      </c>
      <c r="K31" s="50">
        <v>10000</v>
      </c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 t="s">
        <v>146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153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3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100</v>
      </c>
      <c r="G47" s="278"/>
      <c r="H47" s="277">
        <f>D6+D11+D16+D21+D26+D31+D36+D41</f>
        <v>6</v>
      </c>
      <c r="I47" s="278"/>
      <c r="J47" s="271">
        <f>E6+E11+E16+E21+E26+E31+E36+E41</f>
        <v>10000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100</v>
      </c>
      <c r="G48" s="278"/>
      <c r="H48" s="277">
        <f>G6+G11+G16+G21+G26+G31+G36+G41</f>
        <v>6</v>
      </c>
      <c r="I48" s="278"/>
      <c r="J48" s="271">
        <f>H6+H11+H16+H21+H26+H31+H36+H41</f>
        <v>10000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254</v>
      </c>
      <c r="G49" s="278"/>
      <c r="H49" s="277">
        <f>J6+J11+J16+J21+J26+J31+J36+J41</f>
        <v>28</v>
      </c>
      <c r="I49" s="278"/>
      <c r="J49" s="271">
        <f>K6+K11+K16+K21+K26+K31+K36+K41</f>
        <v>28000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4" t="s">
        <v>56</v>
      </c>
      <c r="B54" s="265"/>
      <c r="C54" s="265"/>
      <c r="D54" s="265"/>
      <c r="E54" s="266"/>
      <c r="F54" s="261">
        <f>SUM(F47:G51)</f>
        <v>454</v>
      </c>
      <c r="G54" s="262"/>
      <c r="H54" s="261">
        <f>SUM(H47:I52)</f>
        <v>40</v>
      </c>
      <c r="I54" s="262"/>
      <c r="J54" s="258">
        <f>SUM(J47:L52)</f>
        <v>48000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9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7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4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Maria Janel Obnimaga</cp:lastModifiedBy>
  <cp:lastPrinted>2019-10-15T03:20:11Z</cp:lastPrinted>
  <dcterms:created xsi:type="dcterms:W3CDTF">2013-07-03T03:04:40Z</dcterms:created>
  <dcterms:modified xsi:type="dcterms:W3CDTF">2019-10-15T03:21:55Z</dcterms:modified>
</cp:coreProperties>
</file>